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Data Sheet" sheetId="4" r:id="rId1"/>
    <sheet name="Fever chart" sheetId="2" r:id="rId2"/>
  </sheets>
  <definedNames>
    <definedName name="punten" localSheetId="0">'Data Sheet'!#REF!</definedName>
    <definedName name="punten">#REF!</definedName>
  </definedNames>
  <calcPr calcId="145621" calcMode="manual"/>
</workbook>
</file>

<file path=xl/calcChain.xml><?xml version="1.0" encoding="utf-8"?>
<calcChain xmlns="http://schemas.openxmlformats.org/spreadsheetml/2006/main">
  <c r="O26" i="4" l="1"/>
  <c r="P26" i="4"/>
  <c r="M23" i="2"/>
  <c r="N23" i="2"/>
  <c r="M22" i="2"/>
  <c r="N22" i="2"/>
  <c r="M21" i="2"/>
  <c r="N21" i="2"/>
  <c r="A42" i="4"/>
  <c r="M20" i="2" s="1"/>
  <c r="A41" i="4"/>
  <c r="M19" i="2" s="1"/>
  <c r="A40" i="4"/>
  <c r="M18" i="2" s="1"/>
  <c r="A39" i="4"/>
  <c r="M17" i="2" s="1"/>
  <c r="A38" i="4"/>
  <c r="M16" i="2" s="1"/>
  <c r="A37" i="4"/>
  <c r="M15" i="2" s="1"/>
  <c r="A36" i="4"/>
  <c r="M14" i="2" s="1"/>
  <c r="A35" i="4"/>
  <c r="M13" i="2" s="1"/>
  <c r="A34" i="4"/>
  <c r="M12" i="2" s="1"/>
  <c r="A33" i="4"/>
  <c r="M11" i="2" s="1"/>
  <c r="A32" i="4"/>
  <c r="M10" i="2" s="1"/>
  <c r="A31" i="4"/>
  <c r="M9" i="2" s="1"/>
  <c r="A30" i="4"/>
  <c r="M8" i="2" s="1"/>
  <c r="B42" i="4" l="1"/>
  <c r="N20" i="2" s="1"/>
  <c r="F42" i="4"/>
  <c r="G42" i="4"/>
  <c r="H42" i="4"/>
  <c r="I42" i="4"/>
  <c r="J42" i="4"/>
  <c r="K42" i="4"/>
  <c r="L42" i="4"/>
  <c r="O42" i="4"/>
  <c r="N42" i="4" l="1"/>
  <c r="O14" i="4"/>
  <c r="M5" i="4"/>
  <c r="M6" i="4"/>
  <c r="M4" i="4"/>
  <c r="P15" i="4"/>
  <c r="P16" i="4"/>
  <c r="P17" i="4"/>
  <c r="P18" i="4"/>
  <c r="P19" i="4"/>
  <c r="P20" i="4"/>
  <c r="P21" i="4"/>
  <c r="P22" i="4"/>
  <c r="P23" i="4"/>
  <c r="P24" i="4"/>
  <c r="P25" i="4"/>
  <c r="P14" i="4"/>
  <c r="O15" i="4"/>
  <c r="O16" i="4"/>
  <c r="O17" i="4"/>
  <c r="O18" i="4"/>
  <c r="O19" i="4"/>
  <c r="O20" i="4"/>
  <c r="O21" i="4"/>
  <c r="O22" i="4"/>
  <c r="O23" i="4"/>
  <c r="O24" i="4"/>
  <c r="O25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L30" i="4"/>
  <c r="K30" i="4"/>
  <c r="J30" i="4"/>
  <c r="I30" i="4"/>
  <c r="H30" i="4"/>
  <c r="G30" i="4"/>
  <c r="F30" i="4"/>
  <c r="N41" i="4"/>
  <c r="B41" i="4"/>
  <c r="N19" i="2" s="1"/>
  <c r="B31" i="4"/>
  <c r="N9" i="2" s="1"/>
  <c r="B32" i="4"/>
  <c r="N10" i="2" s="1"/>
  <c r="B33" i="4"/>
  <c r="N11" i="2" s="1"/>
  <c r="B34" i="4"/>
  <c r="N12" i="2" s="1"/>
  <c r="B35" i="4"/>
  <c r="N13" i="2" s="1"/>
  <c r="B36" i="4"/>
  <c r="N14" i="2" s="1"/>
  <c r="B37" i="4"/>
  <c r="N15" i="2" s="1"/>
  <c r="B38" i="4"/>
  <c r="N16" i="2" s="1"/>
  <c r="B39" i="4"/>
  <c r="N17" i="2" s="1"/>
  <c r="B40" i="4"/>
  <c r="N18" i="2" s="1"/>
  <c r="B30" i="4"/>
  <c r="N8" i="2" s="1"/>
  <c r="N39" i="4" l="1"/>
  <c r="N40" i="4"/>
  <c r="O30" i="4"/>
  <c r="O41" i="4"/>
  <c r="O40" i="4"/>
  <c r="O39" i="4"/>
  <c r="O38" i="4"/>
  <c r="O37" i="4"/>
  <c r="O36" i="4"/>
  <c r="O35" i="4"/>
  <c r="O34" i="4"/>
  <c r="O33" i="4"/>
  <c r="O32" i="4"/>
  <c r="O31" i="4"/>
  <c r="N31" i="4" l="1"/>
  <c r="N32" i="4"/>
  <c r="N30" i="4"/>
  <c r="N34" i="4" l="1"/>
  <c r="N38" i="4"/>
  <c r="N33" i="4"/>
  <c r="N35" i="4"/>
  <c r="N36" i="4"/>
  <c r="N37" i="4"/>
</calcChain>
</file>

<file path=xl/comments1.xml><?xml version="1.0" encoding="utf-8"?>
<comments xmlns="http://schemas.openxmlformats.org/spreadsheetml/2006/main">
  <authors>
    <author>Rob de Zeeuw</author>
  </authors>
  <commentList>
    <comment ref="P12" authorId="0">
      <text>
        <r>
          <rPr>
            <b/>
            <sz val="9"/>
            <color indexed="81"/>
            <rFont val="Tahoma"/>
            <family val="2"/>
          </rPr>
          <t>Fill in last day of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</rPr>
          <t>Vorige status telt niet mee voor de bepaling van de positie in de grafiek</t>
        </r>
      </text>
    </comment>
    <comment ref="N29" authorId="0">
      <text>
        <r>
          <rPr>
            <sz val="9"/>
            <color indexed="81"/>
            <rFont val="Tahoma"/>
            <family val="2"/>
          </rPr>
          <t>Score bepaalt positie in de grafiek. Hoe hoger de score, hoe slechter het project er voor staat.</t>
        </r>
      </text>
    </comment>
  </commentList>
</comments>
</file>

<file path=xl/sharedStrings.xml><?xml version="1.0" encoding="utf-8"?>
<sst xmlns="http://schemas.openxmlformats.org/spreadsheetml/2006/main" count="197" uniqueCount="77">
  <si>
    <t>Overall status</t>
  </si>
  <si>
    <t>Vorig</t>
  </si>
  <si>
    <t>Huidig</t>
  </si>
  <si>
    <t>Progress</t>
  </si>
  <si>
    <t>Risks</t>
  </si>
  <si>
    <t>Resources</t>
  </si>
  <si>
    <t>Quality</t>
  </si>
  <si>
    <t>Planning</t>
  </si>
  <si>
    <t>Financials</t>
  </si>
  <si>
    <t>tot score</t>
  </si>
  <si>
    <t>Green</t>
  </si>
  <si>
    <t>Amber</t>
  </si>
  <si>
    <t>Red</t>
  </si>
  <si>
    <t>start</t>
  </si>
  <si>
    <t>end</t>
  </si>
  <si>
    <t>date</t>
  </si>
  <si>
    <t>dgn verstreken</t>
  </si>
  <si>
    <t>%</t>
  </si>
  <si>
    <t>progress</t>
  </si>
  <si>
    <t>max value</t>
  </si>
  <si>
    <t>duur</t>
  </si>
  <si>
    <t>project</t>
  </si>
  <si>
    <t>projectmanager</t>
  </si>
  <si>
    <t>executive</t>
  </si>
  <si>
    <t>Overall</t>
  </si>
  <si>
    <t>Projectmanager 1</t>
  </si>
  <si>
    <t>Projectmanager 2</t>
  </si>
  <si>
    <t>Projectmanager 3</t>
  </si>
  <si>
    <t>Projectmanager 4</t>
  </si>
  <si>
    <t>Projectmanager 5</t>
  </si>
  <si>
    <t>Projectmanager 6</t>
  </si>
  <si>
    <t>Projectmanager 7</t>
  </si>
  <si>
    <t>Projectmanager 8</t>
  </si>
  <si>
    <t>Projectmanager 9</t>
  </si>
  <si>
    <t>Projectmanager 10</t>
  </si>
  <si>
    <t>Projectmanager 11</t>
  </si>
  <si>
    <t>Projectmanager 12</t>
  </si>
  <si>
    <t>Projectmanager 13</t>
  </si>
  <si>
    <t>Executive 1</t>
  </si>
  <si>
    <t>Executive 2</t>
  </si>
  <si>
    <t>Executive 3</t>
  </si>
  <si>
    <t>Executive 4</t>
  </si>
  <si>
    <t>Executive 5</t>
  </si>
  <si>
    <t>Executive 6</t>
  </si>
  <si>
    <t>Executive 7</t>
  </si>
  <si>
    <t>Executive 8</t>
  </si>
  <si>
    <t>Executive 9</t>
  </si>
  <si>
    <t>Executive 10</t>
  </si>
  <si>
    <t>Executive 11</t>
  </si>
  <si>
    <t>Executive 12</t>
  </si>
  <si>
    <t>Executive 13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</si>
  <si>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</si>
  <si>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</si>
  <si>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</si>
  <si>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</si>
  <si>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</si>
  <si>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</si>
  <si>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</si>
  <si>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</si>
  <si>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</si>
  <si>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</si>
  <si>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</si>
  <si>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</si>
  <si>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</si>
  <si>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projectname</t>
  </si>
  <si>
    <t>Current statusses</t>
  </si>
  <si>
    <t>Text in Olive Green is entered manually</t>
  </si>
  <si>
    <t>RAG reporting entered manually</t>
  </si>
  <si>
    <t>In this example, everything under the Status 30 line is not interesting enough to take action.</t>
  </si>
  <si>
    <t>Projects 2 and 5 are in Amber/Red zone, but near completion… should have been monitored already.</t>
  </si>
  <si>
    <t>Management should focus on projects 7, 12 and 8 in order of priority based on Percentage complete vs Status.</t>
  </si>
  <si>
    <t>Current Statusses</t>
  </si>
  <si>
    <t>#</t>
  </si>
  <si>
    <t>Above block is used to create Fever Chart</t>
  </si>
  <si>
    <t>This Programme Fever Chart is made by Marten Schröder</t>
  </si>
  <si>
    <t>Contact me on marten@inspiring-people.nl with any questions.</t>
  </si>
  <si>
    <t xml:space="preserve">Thanks for having a look at it!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</si>
</sst>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711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2" fillId="0" borderId="0" xfId="0" applyFont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" fillId="0" borderId="0" xfId="0" applyFont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1" fillId="3" borderId="0" xfId="0" applyFont="1" applyFill="1"/>
    <xf numFmtId="0" fontId="1" fillId="2" borderId="2" xfId="0" applyFont="1" applyFill="1" applyBorder="1"/>
    <xf numFmtId="0" fontId="7" fillId="2" borderId="4" xfId="0" applyFont="1" applyFill="1" applyBorder="1" applyAlignment="1">
      <alignment textRotation="90"/>
    </xf>
    <xf numFmtId="0" fontId="1" fillId="2" borderId="5" xfId="0" applyFont="1" applyFill="1" applyBorder="1" applyAlignment="1">
      <alignment textRotation="90"/>
    </xf>
    <xf numFmtId="0" fontId="1" fillId="2" borderId="4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" xfId="0" applyFill="1" applyBorder="1"/>
    <xf numFmtId="0" fontId="0" fillId="6" borderId="3" xfId="0" applyFill="1" applyBorder="1"/>
    <xf numFmtId="0" fontId="0" fillId="6" borderId="14" xfId="0" applyFill="1" applyBorder="1"/>
    <xf numFmtId="14" fontId="7" fillId="6" borderId="14" xfId="0" applyNumberFormat="1" applyFont="1" applyFill="1" applyBorder="1"/>
    <xf numFmtId="14" fontId="7" fillId="6" borderId="15" xfId="0" applyNumberFormat="1" applyFont="1" applyFill="1" applyBorder="1"/>
    <xf numFmtId="0" fontId="0" fillId="6" borderId="9" xfId="0" applyFill="1" applyBorder="1"/>
    <xf numFmtId="0" fontId="0" fillId="6" borderId="0" xfId="0" applyFill="1" applyBorder="1"/>
    <xf numFmtId="0" fontId="0" fillId="6" borderId="11" xfId="0" applyFill="1" applyBorder="1"/>
    <xf numFmtId="14" fontId="7" fillId="6" borderId="11" xfId="0" applyNumberFormat="1" applyFont="1" applyFill="1" applyBorder="1"/>
    <xf numFmtId="14" fontId="7" fillId="6" borderId="16" xfId="0" applyNumberFormat="1" applyFont="1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7" xfId="0" applyFill="1" applyBorder="1"/>
    <xf numFmtId="14" fontId="7" fillId="6" borderId="17" xfId="0" applyNumberFormat="1" applyFont="1" applyFill="1" applyBorder="1"/>
    <xf numFmtId="14" fontId="7" fillId="6" borderId="18" xfId="0" applyNumberFormat="1" applyFont="1" applyFill="1" applyBorder="1"/>
    <xf numFmtId="0" fontId="8" fillId="6" borderId="0" xfId="0" applyFont="1" applyFill="1"/>
    <xf numFmtId="1" fontId="1" fillId="7" borderId="1" xfId="0" applyNumberFormat="1" applyFont="1" applyFill="1" applyBorder="1"/>
    <xf numFmtId="164" fontId="1" fillId="7" borderId="3" xfId="0" applyNumberFormat="1" applyFont="1" applyFill="1" applyBorder="1"/>
    <xf numFmtId="1" fontId="0" fillId="7" borderId="2" xfId="1" applyNumberFormat="1" applyFont="1" applyFill="1" applyBorder="1" applyAlignment="1">
      <alignment horizontal="center"/>
    </xf>
    <xf numFmtId="1" fontId="1" fillId="7" borderId="9" xfId="0" applyNumberFormat="1" applyFont="1" applyFill="1" applyBorder="1"/>
    <xf numFmtId="164" fontId="1" fillId="7" borderId="0" xfId="0" applyNumberFormat="1" applyFont="1" applyFill="1" applyBorder="1"/>
    <xf numFmtId="1" fontId="0" fillId="7" borderId="10" xfId="1" applyNumberFormat="1" applyFont="1" applyFill="1" applyBorder="1" applyAlignment="1">
      <alignment horizontal="center"/>
    </xf>
    <xf numFmtId="1" fontId="1" fillId="7" borderId="4" xfId="0" applyNumberFormat="1" applyFont="1" applyFill="1" applyBorder="1"/>
    <xf numFmtId="164" fontId="1" fillId="7" borderId="6" xfId="0" applyNumberFormat="1" applyFont="1" applyFill="1" applyBorder="1"/>
    <xf numFmtId="1" fontId="0" fillId="7" borderId="5" xfId="1" applyNumberFormat="1" applyFont="1" applyFill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16"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rgb="FFE77119"/>
      </font>
      <fill>
        <patternFill>
          <bgColor rgb="FFE7711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E77119"/>
      </font>
      <fill>
        <patternFill>
          <bgColor rgb="FFE7711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771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Programme</a:t>
            </a:r>
            <a:r>
              <a:rPr lang="nl-NL" baseline="0"/>
              <a:t> Fever Chart</a:t>
            </a:r>
            <a:endParaRPr lang="nl-NL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Project Fever Chart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6.1196099447355858E-2"/>
                  <c:y val="3.15412129409374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1.9578756963048737E-2"/>
                  <c:y val="3.15412129409374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10"/>
              <c:layout>
                <c:manualLayout>
                  <c:x val="-8.7016697613549934E-3"/>
                  <c:y val="-3.15412129409374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11"/>
              <c:layout>
                <c:manualLayout>
                  <c:x val="-4.487713238657681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xVal>
            <c:numRef>
              <c:f>'Data Sheet'!$O$30:$O$42</c:f>
              <c:numCache>
                <c:formatCode>0</c:formatCode>
                <c:ptCount val="13"/>
                <c:pt idx="0">
                  <c:v>74.693877551020407</c:v>
                </c:pt>
                <c:pt idx="1">
                  <c:v>78.388278388278394</c:v>
                </c:pt>
                <c:pt idx="2">
                  <c:v>99.456521739130437</c:v>
                </c:pt>
                <c:pt idx="3">
                  <c:v>57.81990521327014</c:v>
                </c:pt>
                <c:pt idx="4">
                  <c:v>78.388278388278394</c:v>
                </c:pt>
                <c:pt idx="5">
                  <c:v>25.446428571428569</c:v>
                </c:pt>
                <c:pt idx="6">
                  <c:v>21.411764705882351</c:v>
                </c:pt>
                <c:pt idx="7">
                  <c:v>68.324607329842934</c:v>
                </c:pt>
                <c:pt idx="8">
                  <c:v>50.205761316872433</c:v>
                </c:pt>
                <c:pt idx="9">
                  <c:v>33.707865168539328</c:v>
                </c:pt>
                <c:pt idx="10">
                  <c:v>68.589743589743591</c:v>
                </c:pt>
                <c:pt idx="11">
                  <c:v>51.724137931034484</c:v>
                </c:pt>
                <c:pt idx="12">
                  <c:v>83.268482490272376</c:v>
                </c:pt>
              </c:numCache>
            </c:numRef>
          </c:xVal>
          <c:yVal>
            <c:numRef>
              <c:f>'Data Sheet'!$N$30:$N$42</c:f>
              <c:numCache>
                <c:formatCode>#,#00</c:formatCode>
                <c:ptCount val="13"/>
                <c:pt idx="0">
                  <c:v>7</c:v>
                </c:pt>
                <c:pt idx="1">
                  <c:v>66</c:v>
                </c:pt>
                <c:pt idx="2">
                  <c:v>7</c:v>
                </c:pt>
                <c:pt idx="3">
                  <c:v>11</c:v>
                </c:pt>
                <c:pt idx="4">
                  <c:v>62</c:v>
                </c:pt>
                <c:pt idx="5">
                  <c:v>58</c:v>
                </c:pt>
                <c:pt idx="6">
                  <c:v>70</c:v>
                </c:pt>
                <c:pt idx="7">
                  <c:v>91</c:v>
                </c:pt>
                <c:pt idx="8">
                  <c:v>11</c:v>
                </c:pt>
                <c:pt idx="9">
                  <c:v>13</c:v>
                </c:pt>
                <c:pt idx="10">
                  <c:v>7</c:v>
                </c:pt>
                <c:pt idx="11">
                  <c:v>23</c:v>
                </c:pt>
                <c:pt idx="12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59264"/>
        <c:axId val="108176128"/>
      </c:scatterChart>
      <c:valAx>
        <c:axId val="1080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nl-NL" b="0"/>
                  <a:t>Percentage Complete </a:t>
                </a:r>
                <a:r>
                  <a:rPr lang="nl-NL" b="0" baseline="0"/>
                  <a:t> based on Duration</a:t>
                </a:r>
                <a:endParaRPr lang="nl-NL" b="0"/>
              </a:p>
            </c:rich>
          </c:tx>
          <c:layout>
            <c:manualLayout>
              <c:xMode val="edge"/>
              <c:yMode val="edge"/>
              <c:x val="0.38634954563911206"/>
              <c:y val="0.92996261248664469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8176128"/>
        <c:crosses val="autoZero"/>
        <c:crossBetween val="midCat"/>
      </c:valAx>
      <c:valAx>
        <c:axId val="1081761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nl-NL" b="0"/>
                  <a:t>Status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8059264"/>
        <c:crosses val="autoZero"/>
        <c:crossBetween val="midCat"/>
      </c:valAx>
      <c:spPr>
        <a:gradFill flip="none" rotWithShape="1">
          <a:gsLst>
            <a:gs pos="50000">
              <a:srgbClr val="FFC000"/>
            </a:gs>
            <a:gs pos="0">
              <a:srgbClr val="FF0000"/>
            </a:gs>
            <a:gs pos="98000">
              <a:srgbClr val="00B050"/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547687</xdr:colOff>
      <xdr:row>13</xdr:row>
      <xdr:rowOff>83344</xdr:rowOff>
    </xdr:from>
    <xdr:to>
      <xdr:col>16</xdr:col>
      <xdr:colOff>690562</xdr:colOff>
      <xdr:row>43</xdr:row>
      <xdr:rowOff>0</xdr:rowOff>
    </xdr:to>
    <xdr:sp macro="" textlink="">
      <xdr:nvSpPr>
        <xdr:cNvPr id="2" name="Right Brace 1"/>
        <xdr:cNvSpPr/>
      </xdr:nvSpPr>
      <xdr:spPr>
        <a:xfrm>
          <a:off x="11918156" y="3000375"/>
          <a:ext cx="142875" cy="565546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18</xdr:col>
      <xdr:colOff>130968</xdr:colOff>
      <xdr:row>12</xdr:row>
      <xdr:rowOff>83343</xdr:rowOff>
    </xdr:from>
    <xdr:to>
      <xdr:col>21</xdr:col>
      <xdr:colOff>309562</xdr:colOff>
      <xdr:row>12</xdr:row>
      <xdr:rowOff>607218</xdr:rowOff>
    </xdr:to>
    <xdr:sp macro="" textlink="">
      <xdr:nvSpPr>
        <xdr:cNvPr id="3" name="Rectangular Callout 2"/>
        <xdr:cNvSpPr/>
      </xdr:nvSpPr>
      <xdr:spPr>
        <a:xfrm>
          <a:off x="13061156" y="2381249"/>
          <a:ext cx="1964531" cy="523875"/>
        </a:xfrm>
        <a:prstGeom prst="wedgeRectCallout">
          <a:avLst>
            <a:gd name="adj1" fmla="val -197196"/>
            <a:gd name="adj2" fmla="val 599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Calculated</a:t>
          </a:r>
          <a:r>
            <a:rPr lang="en-US" sz="1100" baseline="0"/>
            <a:t> total duration (end date - start date)</a:t>
          </a:r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18</xdr:col>
      <xdr:colOff>509587</xdr:colOff>
      <xdr:row>15</xdr:row>
      <xdr:rowOff>80961</xdr:rowOff>
    </xdr:from>
    <xdr:to>
      <xdr:col>22</xdr:col>
      <xdr:colOff>80962</xdr:colOff>
      <xdr:row>19</xdr:row>
      <xdr:rowOff>166688</xdr:rowOff>
    </xdr:to>
    <xdr:sp macro="" textlink="">
      <xdr:nvSpPr>
        <xdr:cNvPr id="4" name="Rectangular Callout 3"/>
        <xdr:cNvSpPr/>
      </xdr:nvSpPr>
      <xdr:spPr>
        <a:xfrm>
          <a:off x="13439775" y="3378992"/>
          <a:ext cx="1964531" cy="847727"/>
        </a:xfrm>
        <a:prstGeom prst="wedgeRectCallout">
          <a:avLst>
            <a:gd name="adj1" fmla="val -169924"/>
            <a:gd name="adj2" fmla="val -780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Calculated</a:t>
          </a:r>
          <a:r>
            <a:rPr lang="en-US" sz="1100" baseline="0"/>
            <a:t> days running (last reporting day - start date)</a:t>
          </a:r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18</xdr:col>
      <xdr:colOff>402431</xdr:colOff>
      <xdr:row>36</xdr:row>
      <xdr:rowOff>92866</xdr:rowOff>
    </xdr:from>
    <xdr:to>
      <xdr:col>21</xdr:col>
      <xdr:colOff>581025</xdr:colOff>
      <xdr:row>39</xdr:row>
      <xdr:rowOff>45241</xdr:rowOff>
    </xdr:to>
    <xdr:sp macro="" textlink="">
      <xdr:nvSpPr>
        <xdr:cNvPr id="5" name="Rectangular Callout 4"/>
        <xdr:cNvSpPr/>
      </xdr:nvSpPr>
      <xdr:spPr>
        <a:xfrm>
          <a:off x="13332619" y="7415210"/>
          <a:ext cx="1964531" cy="523875"/>
        </a:xfrm>
        <a:prstGeom prst="wedgeRectCallout">
          <a:avLst>
            <a:gd name="adj1" fmla="val -208105"/>
            <a:gd name="adj2" fmla="val -303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Calculated progress</a:t>
          </a:r>
        </a:p>
        <a:p>
          <a:pPr algn="l"/>
          <a:endParaRPr lang="en-US" sz="1100"/>
        </a:p>
      </xdr:txBody>
    </xdr:sp>
    <xdr:clientData/>
  </xdr:twoCellAnchor>
  <xdr:twoCellAnchor>
    <xdr:from>
      <xdr:col>16</xdr:col>
      <xdr:colOff>90487</xdr:colOff>
      <xdr:row>2</xdr:row>
      <xdr:rowOff>42860</xdr:rowOff>
    </xdr:from>
    <xdr:to>
      <xdr:col>18</xdr:col>
      <xdr:colOff>495299</xdr:colOff>
      <xdr:row>6</xdr:row>
      <xdr:rowOff>128587</xdr:rowOff>
    </xdr:to>
    <xdr:sp macro="" textlink="">
      <xdr:nvSpPr>
        <xdr:cNvPr id="6" name="Rectangular Callout 5"/>
        <xdr:cNvSpPr/>
      </xdr:nvSpPr>
      <xdr:spPr>
        <a:xfrm>
          <a:off x="11460956" y="423860"/>
          <a:ext cx="1964531" cy="847727"/>
        </a:xfrm>
        <a:prstGeom prst="wedgeRectCallout">
          <a:avLst>
            <a:gd name="adj1" fmla="val -195379"/>
            <a:gd name="adj2" fmla="val -55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Numbers used</a:t>
          </a:r>
          <a:r>
            <a:rPr lang="en-US" sz="1100" baseline="0"/>
            <a:t> to calculate 'Status' based on RAG reporting of different statusses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119494</xdr:colOff>
      <xdr:row>1</xdr:row>
      <xdr:rowOff>17317</xdr:rowOff>
    </xdr:from>
    <xdr:to>
      <xdr:col>12</xdr:col>
      <xdr:colOff>129886</xdr:colOff>
      <xdr:row>26</xdr:row>
      <xdr:rowOff>147204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103909</xdr:colOff>
      <xdr:row>5</xdr:row>
      <xdr:rowOff>155864</xdr:rowOff>
    </xdr:from>
    <xdr:ext cx="184731" cy="264560"/>
    <xdr:sp macro="" textlink="">
      <xdr:nvSpPr>
        <xdr:cNvPr id="3" name="TextBox 2"/>
        <xdr:cNvSpPr txBox="1"/>
      </xdr:nvSpPr>
      <xdr:spPr>
        <a:xfrm>
          <a:off x="8589818" y="917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B54"/>
  <sheetViews>
    <sheetView tabSelected="1" topLeftCell="A13" zoomScale="80" zoomScaleNormal="80" workbookViewId="0">
      <selection activeCell="C36" sqref="C36"/>
    </sheetView>
  </sheetViews>
  <sheetFormatPr defaultRowHeight="15" x14ac:dyDescent="0.25"/>
  <cols>
    <col min="1" max="1" width="4.5703125" customWidth="1"/>
    <col min="2" max="2" width="35.5703125" customWidth="1"/>
    <col min="3" max="3" width="21.42578125" customWidth="1"/>
    <col min="4" max="4" width="24.140625" customWidth="1"/>
    <col min="5" max="5" width="4.28515625" customWidth="1"/>
    <col min="6" max="6" width="5" customWidth="1"/>
    <col min="7" max="12" width="4.28515625" customWidth="1"/>
    <col min="13" max="13" width="11" style="26" customWidth="1"/>
    <col min="14" max="14" width="10.140625" style="26" customWidth="1"/>
    <col min="15" max="17" width="14.28515625" style="21" customWidth="1"/>
    <col min="20" max="20" width="8.5703125" customWidth="1"/>
  </cols>
  <sheetData>
    <row r="3" spans="1:16" x14ac:dyDescent="0.25">
      <c r="E3" s="16"/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39" t="s">
        <v>19</v>
      </c>
    </row>
    <row r="4" spans="1:16" x14ac:dyDescent="0.25">
      <c r="B4" s="14"/>
      <c r="C4" s="14"/>
      <c r="D4" s="14"/>
      <c r="E4" s="16" t="s">
        <v>12</v>
      </c>
      <c r="F4" s="16">
        <v>55</v>
      </c>
      <c r="G4" s="16">
        <v>7</v>
      </c>
      <c r="H4" s="16">
        <v>7</v>
      </c>
      <c r="I4" s="16">
        <v>7</v>
      </c>
      <c r="J4" s="16">
        <v>7</v>
      </c>
      <c r="K4" s="16">
        <v>7</v>
      </c>
      <c r="L4" s="16">
        <v>7</v>
      </c>
      <c r="M4" s="39">
        <f>SUM(F4:L4)</f>
        <v>97</v>
      </c>
    </row>
    <row r="5" spans="1:16" x14ac:dyDescent="0.25">
      <c r="B5" s="14"/>
      <c r="C5" s="14"/>
      <c r="D5" s="14"/>
      <c r="E5" s="16" t="s">
        <v>11</v>
      </c>
      <c r="F5" s="16">
        <v>40</v>
      </c>
      <c r="G5" s="16">
        <v>5</v>
      </c>
      <c r="H5" s="16">
        <v>5</v>
      </c>
      <c r="I5" s="16">
        <v>5</v>
      </c>
      <c r="J5" s="16">
        <v>5</v>
      </c>
      <c r="K5" s="16">
        <v>5</v>
      </c>
      <c r="L5" s="16">
        <v>5</v>
      </c>
      <c r="M5" s="39">
        <f t="shared" ref="M5:M6" si="0">SUM(F5:L5)</f>
        <v>70</v>
      </c>
    </row>
    <row r="6" spans="1:16" x14ac:dyDescent="0.25">
      <c r="B6" s="65" t="s">
        <v>66</v>
      </c>
      <c r="E6" s="16" t="s">
        <v>10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39">
        <f t="shared" si="0"/>
        <v>7</v>
      </c>
    </row>
    <row r="7" spans="1:16" x14ac:dyDescent="0.25">
      <c r="B7" s="65" t="s">
        <v>67</v>
      </c>
      <c r="E7" s="2"/>
      <c r="F7" s="2"/>
    </row>
    <row r="8" spans="1:16" x14ac:dyDescent="0.25">
      <c r="E8" s="2"/>
      <c r="F8" s="2"/>
    </row>
    <row r="9" spans="1:16" x14ac:dyDescent="0.25">
      <c r="E9" s="2"/>
      <c r="F9" s="2"/>
    </row>
    <row r="11" spans="1:16" ht="15.75" thickBot="1" x14ac:dyDescent="0.3"/>
    <row r="12" spans="1:16" x14ac:dyDescent="0.25">
      <c r="A12" s="37"/>
      <c r="B12" s="37"/>
      <c r="C12" s="3"/>
      <c r="D12" s="3"/>
      <c r="E12" s="3" t="s">
        <v>24</v>
      </c>
      <c r="F12" s="4"/>
      <c r="G12" s="3" t="s">
        <v>65</v>
      </c>
      <c r="H12" s="5"/>
      <c r="I12" s="5"/>
      <c r="J12" s="5"/>
      <c r="K12" s="5"/>
      <c r="L12" s="4"/>
      <c r="M12" s="17" t="s">
        <v>13</v>
      </c>
      <c r="N12" s="18" t="s">
        <v>14</v>
      </c>
      <c r="O12" s="17" t="s">
        <v>20</v>
      </c>
      <c r="P12" s="25">
        <v>41670</v>
      </c>
    </row>
    <row r="13" spans="1:16" ht="48.75" thickBot="1" x14ac:dyDescent="0.3">
      <c r="A13" s="38"/>
      <c r="B13" s="45" t="s">
        <v>64</v>
      </c>
      <c r="C13" s="46" t="s">
        <v>22</v>
      </c>
      <c r="D13" s="46" t="s">
        <v>23</v>
      </c>
      <c r="E13" s="41" t="s">
        <v>1</v>
      </c>
      <c r="F13" s="42" t="s">
        <v>2</v>
      </c>
      <c r="G13" s="43" t="s">
        <v>3</v>
      </c>
      <c r="H13" s="44" t="s">
        <v>4</v>
      </c>
      <c r="I13" s="44" t="s">
        <v>5</v>
      </c>
      <c r="J13" s="44" t="s">
        <v>6</v>
      </c>
      <c r="K13" s="44" t="s">
        <v>7</v>
      </c>
      <c r="L13" s="42" t="s">
        <v>8</v>
      </c>
      <c r="M13" s="19" t="s">
        <v>15</v>
      </c>
      <c r="N13" s="20" t="s">
        <v>15</v>
      </c>
      <c r="O13" s="19" t="s">
        <v>21</v>
      </c>
      <c r="P13" s="20" t="s">
        <v>16</v>
      </c>
    </row>
    <row r="14" spans="1:16" x14ac:dyDescent="0.25">
      <c r="A14" s="48">
        <v>1</v>
      </c>
      <c r="B14" s="50" t="s">
        <v>51</v>
      </c>
      <c r="C14" s="51" t="s">
        <v>25</v>
      </c>
      <c r="D14" s="51" t="s">
        <v>38</v>
      </c>
      <c r="E14" s="52" t="s">
        <v>10</v>
      </c>
      <c r="F14" s="52" t="s">
        <v>10</v>
      </c>
      <c r="G14" s="52" t="s">
        <v>10</v>
      </c>
      <c r="H14" s="52" t="s">
        <v>10</v>
      </c>
      <c r="I14" s="52" t="s">
        <v>10</v>
      </c>
      <c r="J14" s="52" t="s">
        <v>10</v>
      </c>
      <c r="K14" s="52" t="s">
        <v>10</v>
      </c>
      <c r="L14" s="52" t="s">
        <v>10</v>
      </c>
      <c r="M14" s="53">
        <v>41487</v>
      </c>
      <c r="N14" s="54">
        <v>41732</v>
      </c>
      <c r="O14" s="21">
        <f t="shared" ref="O14:O25" si="1">N14-M14</f>
        <v>245</v>
      </c>
      <c r="P14" s="21">
        <f t="shared" ref="P14:P25" si="2">$P$12-M14</f>
        <v>183</v>
      </c>
    </row>
    <row r="15" spans="1:16" x14ac:dyDescent="0.25">
      <c r="A15" s="49">
        <v>2</v>
      </c>
      <c r="B15" s="55" t="s">
        <v>52</v>
      </c>
      <c r="C15" s="56" t="s">
        <v>26</v>
      </c>
      <c r="D15" s="56" t="s">
        <v>39</v>
      </c>
      <c r="E15" s="57" t="s">
        <v>11</v>
      </c>
      <c r="F15" s="57" t="s">
        <v>11</v>
      </c>
      <c r="G15" s="57" t="s">
        <v>11</v>
      </c>
      <c r="H15" s="57" t="s">
        <v>11</v>
      </c>
      <c r="I15" s="57" t="s">
        <v>11</v>
      </c>
      <c r="J15" s="57" t="s">
        <v>10</v>
      </c>
      <c r="K15" s="57" t="s">
        <v>11</v>
      </c>
      <c r="L15" s="57" t="s">
        <v>11</v>
      </c>
      <c r="M15" s="58">
        <v>41456</v>
      </c>
      <c r="N15" s="59">
        <v>41729</v>
      </c>
      <c r="O15" s="21">
        <f t="shared" si="1"/>
        <v>273</v>
      </c>
      <c r="P15" s="21">
        <f t="shared" si="2"/>
        <v>214</v>
      </c>
    </row>
    <row r="16" spans="1:16" x14ac:dyDescent="0.25">
      <c r="A16" s="49">
        <v>3</v>
      </c>
      <c r="B16" s="55" t="s">
        <v>53</v>
      </c>
      <c r="C16" s="56" t="s">
        <v>27</v>
      </c>
      <c r="D16" s="56" t="s">
        <v>40</v>
      </c>
      <c r="E16" s="57" t="s">
        <v>10</v>
      </c>
      <c r="F16" s="57" t="s">
        <v>10</v>
      </c>
      <c r="G16" s="57" t="s">
        <v>10</v>
      </c>
      <c r="H16" s="57" t="s">
        <v>10</v>
      </c>
      <c r="I16" s="57" t="s">
        <v>10</v>
      </c>
      <c r="J16" s="57" t="s">
        <v>10</v>
      </c>
      <c r="K16" s="57" t="s">
        <v>10</v>
      </c>
      <c r="L16" s="57" t="s">
        <v>10</v>
      </c>
      <c r="M16" s="58">
        <v>41487</v>
      </c>
      <c r="N16" s="59">
        <v>41671</v>
      </c>
      <c r="O16" s="21">
        <f t="shared" si="1"/>
        <v>184</v>
      </c>
      <c r="P16" s="21">
        <f t="shared" si="2"/>
        <v>183</v>
      </c>
    </row>
    <row r="17" spans="1:28" x14ac:dyDescent="0.25">
      <c r="A17" s="49">
        <v>4</v>
      </c>
      <c r="B17" s="55" t="s">
        <v>54</v>
      </c>
      <c r="C17" s="56" t="s">
        <v>28</v>
      </c>
      <c r="D17" s="56" t="s">
        <v>41</v>
      </c>
      <c r="E17" s="57" t="s">
        <v>10</v>
      </c>
      <c r="F17" s="57" t="s">
        <v>10</v>
      </c>
      <c r="G17" s="57" t="s">
        <v>10</v>
      </c>
      <c r="H17" s="57" t="s">
        <v>11</v>
      </c>
      <c r="I17" s="57" t="s">
        <v>10</v>
      </c>
      <c r="J17" s="57" t="s">
        <v>10</v>
      </c>
      <c r="K17" s="57" t="s">
        <v>10</v>
      </c>
      <c r="L17" s="57" t="s">
        <v>10</v>
      </c>
      <c r="M17" s="58">
        <v>41548</v>
      </c>
      <c r="N17" s="59">
        <v>41759</v>
      </c>
      <c r="O17" s="21">
        <f t="shared" si="1"/>
        <v>211</v>
      </c>
      <c r="P17" s="21">
        <f t="shared" si="2"/>
        <v>122</v>
      </c>
    </row>
    <row r="18" spans="1:28" x14ac:dyDescent="0.25">
      <c r="A18" s="49">
        <v>5</v>
      </c>
      <c r="B18" s="55" t="s">
        <v>55</v>
      </c>
      <c r="C18" s="56" t="s">
        <v>29</v>
      </c>
      <c r="D18" s="56" t="s">
        <v>42</v>
      </c>
      <c r="E18" s="57" t="s">
        <v>11</v>
      </c>
      <c r="F18" s="57" t="s">
        <v>11</v>
      </c>
      <c r="G18" s="57" t="s">
        <v>11</v>
      </c>
      <c r="H18" s="57" t="s">
        <v>11</v>
      </c>
      <c r="I18" s="57" t="s">
        <v>11</v>
      </c>
      <c r="J18" s="57" t="s">
        <v>10</v>
      </c>
      <c r="K18" s="57" t="s">
        <v>11</v>
      </c>
      <c r="L18" s="57" t="s">
        <v>10</v>
      </c>
      <c r="M18" s="58">
        <v>41456</v>
      </c>
      <c r="N18" s="59">
        <v>41729</v>
      </c>
      <c r="O18" s="21">
        <f t="shared" si="1"/>
        <v>273</v>
      </c>
      <c r="P18" s="21">
        <f t="shared" si="2"/>
        <v>214</v>
      </c>
    </row>
    <row r="19" spans="1:28" x14ac:dyDescent="0.25">
      <c r="A19" s="49">
        <v>6</v>
      </c>
      <c r="B19" s="55" t="s">
        <v>56</v>
      </c>
      <c r="C19" s="56" t="s">
        <v>30</v>
      </c>
      <c r="D19" s="56" t="s">
        <v>43</v>
      </c>
      <c r="E19" s="57" t="s">
        <v>10</v>
      </c>
      <c r="F19" s="57" t="s">
        <v>11</v>
      </c>
      <c r="G19" s="57" t="s">
        <v>11</v>
      </c>
      <c r="H19" s="57" t="s">
        <v>11</v>
      </c>
      <c r="I19" s="57" t="s">
        <v>10</v>
      </c>
      <c r="J19" s="57" t="s">
        <v>10</v>
      </c>
      <c r="K19" s="57" t="s">
        <v>11</v>
      </c>
      <c r="L19" s="57" t="s">
        <v>10</v>
      </c>
      <c r="M19" s="58">
        <v>41613</v>
      </c>
      <c r="N19" s="59">
        <v>41837</v>
      </c>
      <c r="O19" s="21">
        <f t="shared" si="1"/>
        <v>224</v>
      </c>
      <c r="P19" s="21">
        <f t="shared" si="2"/>
        <v>57</v>
      </c>
    </row>
    <row r="20" spans="1:28" x14ac:dyDescent="0.25">
      <c r="A20" s="49">
        <v>7</v>
      </c>
      <c r="B20" s="55" t="s">
        <v>57</v>
      </c>
      <c r="C20" s="56" t="s">
        <v>31</v>
      </c>
      <c r="D20" s="56" t="s">
        <v>44</v>
      </c>
      <c r="E20" s="57" t="s">
        <v>10</v>
      </c>
      <c r="F20" s="57" t="s">
        <v>11</v>
      </c>
      <c r="G20" s="57" t="s">
        <v>11</v>
      </c>
      <c r="H20" s="57" t="s">
        <v>11</v>
      </c>
      <c r="I20" s="57" t="s">
        <v>11</v>
      </c>
      <c r="J20" s="57" t="s">
        <v>11</v>
      </c>
      <c r="K20" s="57" t="s">
        <v>11</v>
      </c>
      <c r="L20" s="57" t="s">
        <v>11</v>
      </c>
      <c r="M20" s="58">
        <v>41579</v>
      </c>
      <c r="N20" s="59">
        <v>42004</v>
      </c>
      <c r="O20" s="21">
        <f t="shared" si="1"/>
        <v>425</v>
      </c>
      <c r="P20" s="21">
        <f t="shared" si="2"/>
        <v>91</v>
      </c>
      <c r="X20" s="47"/>
      <c r="Y20" s="47"/>
      <c r="Z20" s="47"/>
      <c r="AA20" s="47"/>
      <c r="AB20" s="47"/>
    </row>
    <row r="21" spans="1:28" x14ac:dyDescent="0.25">
      <c r="A21" s="49">
        <v>8</v>
      </c>
      <c r="B21" s="55" t="s">
        <v>58</v>
      </c>
      <c r="C21" s="56" t="s">
        <v>32</v>
      </c>
      <c r="D21" s="56" t="s">
        <v>45</v>
      </c>
      <c r="E21" s="57" t="s">
        <v>11</v>
      </c>
      <c r="F21" s="57" t="s">
        <v>12</v>
      </c>
      <c r="G21" s="57" t="s">
        <v>12</v>
      </c>
      <c r="H21" s="57" t="s">
        <v>12</v>
      </c>
      <c r="I21" s="57" t="s">
        <v>12</v>
      </c>
      <c r="J21" s="57" t="s">
        <v>12</v>
      </c>
      <c r="K21" s="57" t="s">
        <v>12</v>
      </c>
      <c r="L21" s="57" t="s">
        <v>10</v>
      </c>
      <c r="M21" s="58">
        <v>41409</v>
      </c>
      <c r="N21" s="59">
        <v>41791</v>
      </c>
      <c r="O21" s="21">
        <f t="shared" si="1"/>
        <v>382</v>
      </c>
      <c r="P21" s="21">
        <f t="shared" si="2"/>
        <v>261</v>
      </c>
      <c r="X21" s="47"/>
      <c r="Y21" s="47"/>
      <c r="Z21" s="47"/>
      <c r="AA21" s="47"/>
      <c r="AB21" s="47"/>
    </row>
    <row r="22" spans="1:28" x14ac:dyDescent="0.25">
      <c r="A22" s="49">
        <v>9</v>
      </c>
      <c r="B22" s="55" t="s">
        <v>59</v>
      </c>
      <c r="C22" s="56" t="s">
        <v>33</v>
      </c>
      <c r="D22" s="56" t="s">
        <v>46</v>
      </c>
      <c r="E22" s="57" t="s">
        <v>10</v>
      </c>
      <c r="F22" s="57" t="s">
        <v>10</v>
      </c>
      <c r="G22" s="57" t="s">
        <v>10</v>
      </c>
      <c r="H22" s="57" t="s">
        <v>10</v>
      </c>
      <c r="I22" s="57" t="s">
        <v>10</v>
      </c>
      <c r="J22" s="57" t="s">
        <v>10</v>
      </c>
      <c r="K22" s="57" t="s">
        <v>11</v>
      </c>
      <c r="L22" s="57" t="s">
        <v>10</v>
      </c>
      <c r="M22" s="58">
        <v>41426</v>
      </c>
      <c r="N22" s="59">
        <v>41912</v>
      </c>
      <c r="O22" s="21">
        <f t="shared" si="1"/>
        <v>486</v>
      </c>
      <c r="P22" s="21">
        <f t="shared" si="2"/>
        <v>244</v>
      </c>
      <c r="X22" s="47"/>
      <c r="Y22" s="47"/>
      <c r="Z22" s="47"/>
      <c r="AA22" s="47"/>
      <c r="AB22" s="47"/>
    </row>
    <row r="23" spans="1:28" x14ac:dyDescent="0.25">
      <c r="A23" s="49">
        <v>10</v>
      </c>
      <c r="B23" s="55" t="s">
        <v>60</v>
      </c>
      <c r="C23" s="56" t="s">
        <v>34</v>
      </c>
      <c r="D23" s="56" t="s">
        <v>47</v>
      </c>
      <c r="E23" s="57" t="s">
        <v>10</v>
      </c>
      <c r="F23" s="57" t="s">
        <v>10</v>
      </c>
      <c r="G23" s="57" t="s">
        <v>12</v>
      </c>
      <c r="H23" s="57" t="s">
        <v>10</v>
      </c>
      <c r="I23" s="57" t="s">
        <v>10</v>
      </c>
      <c r="J23" s="57" t="s">
        <v>10</v>
      </c>
      <c r="K23" s="57" t="s">
        <v>10</v>
      </c>
      <c r="L23" s="57" t="s">
        <v>10</v>
      </c>
      <c r="M23" s="58">
        <v>41640</v>
      </c>
      <c r="N23" s="59">
        <v>41729</v>
      </c>
      <c r="O23" s="21">
        <f t="shared" si="1"/>
        <v>89</v>
      </c>
      <c r="P23" s="21">
        <f t="shared" si="2"/>
        <v>30</v>
      </c>
      <c r="X23" s="47"/>
      <c r="Y23" s="47"/>
      <c r="Z23" s="47"/>
      <c r="AA23" s="47"/>
      <c r="AB23" s="47"/>
    </row>
    <row r="24" spans="1:28" x14ac:dyDescent="0.25">
      <c r="A24" s="49">
        <v>11</v>
      </c>
      <c r="B24" s="55" t="s">
        <v>61</v>
      </c>
      <c r="C24" s="56" t="s">
        <v>35</v>
      </c>
      <c r="D24" s="56" t="s">
        <v>48</v>
      </c>
      <c r="E24" s="57" t="s">
        <v>10</v>
      </c>
      <c r="F24" s="57" t="s">
        <v>10</v>
      </c>
      <c r="G24" s="57" t="s">
        <v>10</v>
      </c>
      <c r="H24" s="57" t="s">
        <v>10</v>
      </c>
      <c r="I24" s="57" t="s">
        <v>10</v>
      </c>
      <c r="J24" s="57" t="s">
        <v>10</v>
      </c>
      <c r="K24" s="57" t="s">
        <v>10</v>
      </c>
      <c r="L24" s="57" t="s">
        <v>10</v>
      </c>
      <c r="M24" s="58">
        <v>41456</v>
      </c>
      <c r="N24" s="59">
        <v>41768</v>
      </c>
      <c r="O24" s="21">
        <f t="shared" si="1"/>
        <v>312</v>
      </c>
      <c r="P24" s="21">
        <f t="shared" si="2"/>
        <v>214</v>
      </c>
      <c r="X24" s="47"/>
      <c r="Y24" s="47"/>
      <c r="Z24" s="47"/>
      <c r="AA24" s="47"/>
      <c r="AB24" s="47"/>
    </row>
    <row r="25" spans="1:28" x14ac:dyDescent="0.25">
      <c r="A25" s="49">
        <v>12</v>
      </c>
      <c r="B25" s="55" t="s">
        <v>62</v>
      </c>
      <c r="C25" s="56" t="s">
        <v>36</v>
      </c>
      <c r="D25" s="56" t="s">
        <v>49</v>
      </c>
      <c r="E25" s="57" t="s">
        <v>10</v>
      </c>
      <c r="F25" s="57" t="s">
        <v>10</v>
      </c>
      <c r="G25" s="57" t="s">
        <v>11</v>
      </c>
      <c r="H25" s="57" t="s">
        <v>11</v>
      </c>
      <c r="I25" s="57" t="s">
        <v>11</v>
      </c>
      <c r="J25" s="57" t="s">
        <v>11</v>
      </c>
      <c r="K25" s="57" t="s">
        <v>10</v>
      </c>
      <c r="L25" s="57" t="s">
        <v>10</v>
      </c>
      <c r="M25" s="58">
        <v>41640</v>
      </c>
      <c r="N25" s="59">
        <v>41698</v>
      </c>
      <c r="O25" s="21">
        <f t="shared" si="1"/>
        <v>58</v>
      </c>
      <c r="P25" s="21">
        <f t="shared" si="2"/>
        <v>30</v>
      </c>
      <c r="X25" s="47"/>
      <c r="Y25" s="47"/>
      <c r="Z25" s="47"/>
      <c r="AA25" s="47"/>
      <c r="AB25" s="47"/>
    </row>
    <row r="26" spans="1:28" ht="15" customHeight="1" thickBot="1" x14ac:dyDescent="0.3">
      <c r="A26" s="49">
        <v>13</v>
      </c>
      <c r="B26" s="60" t="s">
        <v>63</v>
      </c>
      <c r="C26" s="61" t="s">
        <v>37</v>
      </c>
      <c r="D26" s="61" t="s">
        <v>50</v>
      </c>
      <c r="E26" s="62" t="s">
        <v>10</v>
      </c>
      <c r="F26" s="62" t="s">
        <v>10</v>
      </c>
      <c r="G26" s="62" t="s">
        <v>10</v>
      </c>
      <c r="H26" s="62" t="s">
        <v>10</v>
      </c>
      <c r="I26" s="62" t="s">
        <v>10</v>
      </c>
      <c r="J26" s="62" t="s">
        <v>10</v>
      </c>
      <c r="K26" s="62" t="s">
        <v>10</v>
      </c>
      <c r="L26" s="62" t="s">
        <v>10</v>
      </c>
      <c r="M26" s="63">
        <v>41456</v>
      </c>
      <c r="N26" s="64">
        <v>41713</v>
      </c>
      <c r="O26" s="21">
        <f t="shared" ref="O26" si="3">N26-M26</f>
        <v>257</v>
      </c>
      <c r="P26" s="21">
        <f t="shared" ref="P26" si="4">$P$12-M26</f>
        <v>214</v>
      </c>
      <c r="Q26" s="22"/>
      <c r="X26" s="47"/>
      <c r="Y26" s="47"/>
      <c r="Z26" s="47"/>
      <c r="AA26" s="47"/>
      <c r="AB26" s="47"/>
    </row>
    <row r="27" spans="1:28" ht="15.75" thickBot="1" x14ac:dyDescent="0.3">
      <c r="B27" s="15"/>
      <c r="C27" s="15"/>
      <c r="D27" s="15"/>
      <c r="X27" s="47"/>
      <c r="Y27" s="47"/>
      <c r="Z27" s="47"/>
      <c r="AA27" s="47"/>
      <c r="AB27" s="47"/>
    </row>
    <row r="28" spans="1:28" x14ac:dyDescent="0.25">
      <c r="B28" s="15"/>
      <c r="C28" s="15"/>
      <c r="D28" s="15"/>
      <c r="E28" s="3" t="s">
        <v>0</v>
      </c>
      <c r="F28" s="4"/>
      <c r="G28" s="3" t="s">
        <v>71</v>
      </c>
      <c r="H28" s="5"/>
      <c r="I28" s="5"/>
      <c r="J28" s="5"/>
      <c r="K28" s="5"/>
      <c r="L28" s="4"/>
      <c r="M28" s="40"/>
      <c r="N28" s="12"/>
      <c r="O28" s="23" t="s">
        <v>17</v>
      </c>
      <c r="X28" s="47"/>
      <c r="Y28" s="47"/>
      <c r="Z28" s="47"/>
      <c r="AA28" s="47"/>
      <c r="AB28" s="47"/>
    </row>
    <row r="29" spans="1:28" ht="15.75" thickBot="1" x14ac:dyDescent="0.3">
      <c r="B29" s="15"/>
      <c r="C29" s="15"/>
      <c r="D29" s="15"/>
      <c r="E29" s="11" t="s">
        <v>1</v>
      </c>
      <c r="F29" s="6" t="s">
        <v>2</v>
      </c>
      <c r="G29" s="7" t="s">
        <v>3</v>
      </c>
      <c r="H29" s="8" t="s">
        <v>4</v>
      </c>
      <c r="I29" s="8" t="s">
        <v>5</v>
      </c>
      <c r="J29" s="8" t="s">
        <v>6</v>
      </c>
      <c r="K29" s="8" t="s">
        <v>7</v>
      </c>
      <c r="L29" s="9" t="s">
        <v>8</v>
      </c>
      <c r="M29" s="9" t="s">
        <v>72</v>
      </c>
      <c r="N29" s="13" t="s">
        <v>9</v>
      </c>
      <c r="O29" s="24" t="s">
        <v>18</v>
      </c>
      <c r="X29" s="47"/>
      <c r="Y29" s="47"/>
      <c r="Z29" s="47"/>
      <c r="AA29" s="47"/>
      <c r="AB29" s="47"/>
    </row>
    <row r="30" spans="1:28" x14ac:dyDescent="0.25">
      <c r="A30">
        <f t="shared" ref="A30:B42" si="5">A14</f>
        <v>1</v>
      </c>
      <c r="B30" s="15" t="str">
        <f t="shared" si="5"/>
        <v>Project 1</v>
      </c>
      <c r="C30" s="15"/>
      <c r="D30" s="15"/>
      <c r="E30" s="10"/>
      <c r="F30" s="1">
        <f t="shared" ref="F30:F42" si="6">IF(F14="green",$F$6,IF(F14="red",$F$4,IF(F14="amber",$F$5)))</f>
        <v>1</v>
      </c>
      <c r="G30" s="1">
        <f t="shared" ref="G30:L42" si="7">IF(G14="green",$G$6,IF(G14="red",$G$4,IF(G14="amber",$G$5)))</f>
        <v>1</v>
      </c>
      <c r="H30" s="1">
        <f t="shared" si="7"/>
        <v>1</v>
      </c>
      <c r="I30" s="1">
        <f t="shared" si="7"/>
        <v>1</v>
      </c>
      <c r="J30" s="1">
        <f t="shared" si="7"/>
        <v>1</v>
      </c>
      <c r="K30" s="1">
        <f t="shared" si="7"/>
        <v>1</v>
      </c>
      <c r="L30" s="1">
        <f t="shared" si="7"/>
        <v>1</v>
      </c>
      <c r="M30" s="66">
        <v>1</v>
      </c>
      <c r="N30" s="67">
        <f>SUM(F30:L30)</f>
        <v>7</v>
      </c>
      <c r="O30" s="68">
        <f t="shared" ref="O30:O42" si="8">(P14/O14)*100</f>
        <v>74.693877551020407</v>
      </c>
    </row>
    <row r="31" spans="1:28" x14ac:dyDescent="0.25">
      <c r="A31">
        <f t="shared" si="5"/>
        <v>2</v>
      </c>
      <c r="B31" s="15" t="str">
        <f t="shared" si="5"/>
        <v>Project 2</v>
      </c>
      <c r="C31" s="15"/>
      <c r="D31" s="15"/>
      <c r="E31" s="10"/>
      <c r="F31" s="1">
        <f t="shared" si="6"/>
        <v>40</v>
      </c>
      <c r="G31" s="1">
        <f t="shared" si="7"/>
        <v>5</v>
      </c>
      <c r="H31" s="1">
        <f t="shared" si="7"/>
        <v>5</v>
      </c>
      <c r="I31" s="1">
        <f t="shared" si="7"/>
        <v>5</v>
      </c>
      <c r="J31" s="1">
        <f t="shared" si="7"/>
        <v>1</v>
      </c>
      <c r="K31" s="1">
        <f t="shared" si="7"/>
        <v>5</v>
      </c>
      <c r="L31" s="1">
        <f t="shared" si="7"/>
        <v>5</v>
      </c>
      <c r="M31" s="69">
        <v>2</v>
      </c>
      <c r="N31" s="70">
        <f t="shared" ref="N31:N38" si="9">SUM(F31:L31)</f>
        <v>66</v>
      </c>
      <c r="O31" s="71">
        <f t="shared" si="8"/>
        <v>78.388278388278394</v>
      </c>
    </row>
    <row r="32" spans="1:28" x14ac:dyDescent="0.25">
      <c r="A32">
        <f t="shared" si="5"/>
        <v>3</v>
      </c>
      <c r="B32" s="15" t="str">
        <f t="shared" si="5"/>
        <v>Project 3</v>
      </c>
      <c r="C32" s="15"/>
      <c r="D32" s="15"/>
      <c r="E32" s="10"/>
      <c r="F32" s="1">
        <f t="shared" si="6"/>
        <v>1</v>
      </c>
      <c r="G32" s="1">
        <f t="shared" si="7"/>
        <v>1</v>
      </c>
      <c r="H32" s="1">
        <f t="shared" si="7"/>
        <v>1</v>
      </c>
      <c r="I32" s="1">
        <f t="shared" si="7"/>
        <v>1</v>
      </c>
      <c r="J32" s="1">
        <f t="shared" si="7"/>
        <v>1</v>
      </c>
      <c r="K32" s="1">
        <f t="shared" si="7"/>
        <v>1</v>
      </c>
      <c r="L32" s="1">
        <f t="shared" si="7"/>
        <v>1</v>
      </c>
      <c r="M32" s="69">
        <v>3</v>
      </c>
      <c r="N32" s="70">
        <f t="shared" si="9"/>
        <v>7</v>
      </c>
      <c r="O32" s="71">
        <f t="shared" si="8"/>
        <v>99.456521739130437</v>
      </c>
    </row>
    <row r="33" spans="1:18" x14ac:dyDescent="0.25">
      <c r="A33">
        <f t="shared" si="5"/>
        <v>4</v>
      </c>
      <c r="B33" s="15" t="str">
        <f t="shared" si="5"/>
        <v>Project 4</v>
      </c>
      <c r="C33" s="15"/>
      <c r="D33" s="15"/>
      <c r="E33" s="10"/>
      <c r="F33" s="1">
        <f t="shared" si="6"/>
        <v>1</v>
      </c>
      <c r="G33" s="1">
        <f t="shared" si="7"/>
        <v>1</v>
      </c>
      <c r="H33" s="1">
        <f t="shared" si="7"/>
        <v>5</v>
      </c>
      <c r="I33" s="1">
        <f t="shared" si="7"/>
        <v>1</v>
      </c>
      <c r="J33" s="1">
        <f t="shared" si="7"/>
        <v>1</v>
      </c>
      <c r="K33" s="1">
        <f t="shared" si="7"/>
        <v>1</v>
      </c>
      <c r="L33" s="1">
        <f t="shared" si="7"/>
        <v>1</v>
      </c>
      <c r="M33" s="69">
        <v>4</v>
      </c>
      <c r="N33" s="70">
        <f t="shared" si="9"/>
        <v>11</v>
      </c>
      <c r="O33" s="71">
        <f t="shared" si="8"/>
        <v>57.81990521327014</v>
      </c>
    </row>
    <row r="34" spans="1:18" x14ac:dyDescent="0.25">
      <c r="A34">
        <f t="shared" si="5"/>
        <v>5</v>
      </c>
      <c r="B34" s="15" t="str">
        <f t="shared" si="5"/>
        <v>Project 5</v>
      </c>
      <c r="C34" s="15"/>
      <c r="D34" s="15"/>
      <c r="E34" s="10"/>
      <c r="F34" s="1">
        <f t="shared" si="6"/>
        <v>40</v>
      </c>
      <c r="G34" s="1">
        <f t="shared" si="7"/>
        <v>5</v>
      </c>
      <c r="H34" s="1">
        <f t="shared" si="7"/>
        <v>5</v>
      </c>
      <c r="I34" s="1">
        <f t="shared" si="7"/>
        <v>5</v>
      </c>
      <c r="J34" s="1">
        <f t="shared" si="7"/>
        <v>1</v>
      </c>
      <c r="K34" s="1">
        <f t="shared" si="7"/>
        <v>5</v>
      </c>
      <c r="L34" s="1">
        <f t="shared" si="7"/>
        <v>1</v>
      </c>
      <c r="M34" s="69">
        <v>5</v>
      </c>
      <c r="N34" s="70">
        <f t="shared" si="9"/>
        <v>62</v>
      </c>
      <c r="O34" s="71">
        <f t="shared" si="8"/>
        <v>78.388278388278394</v>
      </c>
    </row>
    <row r="35" spans="1:18" x14ac:dyDescent="0.25">
      <c r="A35">
        <f t="shared" si="5"/>
        <v>6</v>
      </c>
      <c r="B35" s="15" t="str">
        <f t="shared" si="5"/>
        <v>Project 6</v>
      </c>
      <c r="C35" s="15"/>
      <c r="D35" s="15"/>
      <c r="E35" s="10"/>
      <c r="F35" s="1">
        <f t="shared" si="6"/>
        <v>40</v>
      </c>
      <c r="G35" s="1">
        <f t="shared" si="7"/>
        <v>5</v>
      </c>
      <c r="H35" s="1">
        <f t="shared" si="7"/>
        <v>5</v>
      </c>
      <c r="I35" s="1">
        <f t="shared" si="7"/>
        <v>1</v>
      </c>
      <c r="J35" s="1">
        <f t="shared" si="7"/>
        <v>1</v>
      </c>
      <c r="K35" s="1">
        <f t="shared" si="7"/>
        <v>5</v>
      </c>
      <c r="L35" s="1">
        <f t="shared" si="7"/>
        <v>1</v>
      </c>
      <c r="M35" s="69">
        <v>6</v>
      </c>
      <c r="N35" s="70">
        <f t="shared" si="9"/>
        <v>58</v>
      </c>
      <c r="O35" s="71">
        <f t="shared" si="8"/>
        <v>25.446428571428569</v>
      </c>
      <c r="R35" s="21"/>
    </row>
    <row r="36" spans="1:18" x14ac:dyDescent="0.25">
      <c r="A36">
        <f t="shared" si="5"/>
        <v>7</v>
      </c>
      <c r="B36" s="15" t="str">
        <f t="shared" si="5"/>
        <v>Project 7</v>
      </c>
      <c r="C36" s="15"/>
      <c r="D36" s="15"/>
      <c r="E36" s="10"/>
      <c r="F36" s="1">
        <f t="shared" si="6"/>
        <v>40</v>
      </c>
      <c r="G36" s="1">
        <f t="shared" si="7"/>
        <v>5</v>
      </c>
      <c r="H36" s="1">
        <f t="shared" si="7"/>
        <v>5</v>
      </c>
      <c r="I36" s="1">
        <f t="shared" si="7"/>
        <v>5</v>
      </c>
      <c r="J36" s="1">
        <f t="shared" si="7"/>
        <v>5</v>
      </c>
      <c r="K36" s="1">
        <f t="shared" si="7"/>
        <v>5</v>
      </c>
      <c r="L36" s="1">
        <f t="shared" si="7"/>
        <v>5</v>
      </c>
      <c r="M36" s="69">
        <v>7</v>
      </c>
      <c r="N36" s="70">
        <f t="shared" si="9"/>
        <v>70</v>
      </c>
      <c r="O36" s="71">
        <f t="shared" si="8"/>
        <v>21.411764705882351</v>
      </c>
      <c r="R36" s="21"/>
    </row>
    <row r="37" spans="1:18" x14ac:dyDescent="0.25">
      <c r="A37">
        <f t="shared" si="5"/>
        <v>8</v>
      </c>
      <c r="B37" s="15" t="str">
        <f t="shared" si="5"/>
        <v>Project 8</v>
      </c>
      <c r="C37" s="15"/>
      <c r="D37" s="15"/>
      <c r="E37" s="10"/>
      <c r="F37" s="1">
        <f t="shared" si="6"/>
        <v>55</v>
      </c>
      <c r="G37" s="1">
        <f t="shared" si="7"/>
        <v>7</v>
      </c>
      <c r="H37" s="1">
        <f t="shared" si="7"/>
        <v>7</v>
      </c>
      <c r="I37" s="1">
        <f t="shared" si="7"/>
        <v>7</v>
      </c>
      <c r="J37" s="1">
        <f t="shared" si="7"/>
        <v>7</v>
      </c>
      <c r="K37" s="1">
        <f t="shared" si="7"/>
        <v>7</v>
      </c>
      <c r="L37" s="1">
        <f t="shared" si="7"/>
        <v>1</v>
      </c>
      <c r="M37" s="69">
        <v>8</v>
      </c>
      <c r="N37" s="70">
        <f t="shared" si="9"/>
        <v>91</v>
      </c>
      <c r="O37" s="71">
        <f t="shared" si="8"/>
        <v>68.324607329842934</v>
      </c>
      <c r="R37" s="21"/>
    </row>
    <row r="38" spans="1:18" x14ac:dyDescent="0.25">
      <c r="A38">
        <f t="shared" si="5"/>
        <v>9</v>
      </c>
      <c r="B38" s="15" t="str">
        <f t="shared" si="5"/>
        <v>Project 9</v>
      </c>
      <c r="C38" s="15"/>
      <c r="D38" s="15"/>
      <c r="E38" s="10"/>
      <c r="F38" s="1">
        <f t="shared" si="6"/>
        <v>1</v>
      </c>
      <c r="G38" s="1">
        <f t="shared" si="7"/>
        <v>1</v>
      </c>
      <c r="H38" s="1">
        <f t="shared" si="7"/>
        <v>1</v>
      </c>
      <c r="I38" s="1">
        <f t="shared" si="7"/>
        <v>1</v>
      </c>
      <c r="J38" s="1">
        <f t="shared" si="7"/>
        <v>1</v>
      </c>
      <c r="K38" s="1">
        <f t="shared" si="7"/>
        <v>5</v>
      </c>
      <c r="L38" s="1">
        <f t="shared" si="7"/>
        <v>1</v>
      </c>
      <c r="M38" s="69">
        <v>9</v>
      </c>
      <c r="N38" s="70">
        <f t="shared" si="9"/>
        <v>11</v>
      </c>
      <c r="O38" s="71">
        <f t="shared" si="8"/>
        <v>50.205761316872433</v>
      </c>
      <c r="R38" s="21"/>
    </row>
    <row r="39" spans="1:18" x14ac:dyDescent="0.25">
      <c r="A39">
        <f t="shared" si="5"/>
        <v>10</v>
      </c>
      <c r="B39" s="15" t="str">
        <f t="shared" si="5"/>
        <v>Project 10</v>
      </c>
      <c r="C39" s="15"/>
      <c r="D39" s="15"/>
      <c r="E39" s="10"/>
      <c r="F39" s="1">
        <f t="shared" si="6"/>
        <v>1</v>
      </c>
      <c r="G39" s="1">
        <f t="shared" si="7"/>
        <v>7</v>
      </c>
      <c r="H39" s="1">
        <f t="shared" si="7"/>
        <v>1</v>
      </c>
      <c r="I39" s="1">
        <f t="shared" si="7"/>
        <v>1</v>
      </c>
      <c r="J39" s="1">
        <f t="shared" si="7"/>
        <v>1</v>
      </c>
      <c r="K39" s="1">
        <f t="shared" si="7"/>
        <v>1</v>
      </c>
      <c r="L39" s="1">
        <f t="shared" si="7"/>
        <v>1</v>
      </c>
      <c r="M39" s="69">
        <v>10</v>
      </c>
      <c r="N39" s="70">
        <f>SUM(F39:L39)</f>
        <v>13</v>
      </c>
      <c r="O39" s="71">
        <f t="shared" si="8"/>
        <v>33.707865168539328</v>
      </c>
      <c r="R39" s="21"/>
    </row>
    <row r="40" spans="1:18" x14ac:dyDescent="0.25">
      <c r="A40">
        <f t="shared" si="5"/>
        <v>11</v>
      </c>
      <c r="B40" s="15" t="str">
        <f t="shared" si="5"/>
        <v>Project 11</v>
      </c>
      <c r="C40" s="15"/>
      <c r="D40" s="15"/>
      <c r="E40" s="10"/>
      <c r="F40" s="1">
        <f t="shared" si="6"/>
        <v>1</v>
      </c>
      <c r="G40" s="1">
        <f t="shared" si="7"/>
        <v>1</v>
      </c>
      <c r="H40" s="1">
        <f t="shared" si="7"/>
        <v>1</v>
      </c>
      <c r="I40" s="1">
        <f t="shared" si="7"/>
        <v>1</v>
      </c>
      <c r="J40" s="1">
        <f t="shared" si="7"/>
        <v>1</v>
      </c>
      <c r="K40" s="1">
        <f t="shared" si="7"/>
        <v>1</v>
      </c>
      <c r="L40" s="1">
        <f t="shared" si="7"/>
        <v>1</v>
      </c>
      <c r="M40" s="69">
        <v>11</v>
      </c>
      <c r="N40" s="70">
        <f>SUM(F40:L40)</f>
        <v>7</v>
      </c>
      <c r="O40" s="71">
        <f t="shared" si="8"/>
        <v>68.589743589743591</v>
      </c>
      <c r="R40" s="21"/>
    </row>
    <row r="41" spans="1:18" x14ac:dyDescent="0.25">
      <c r="A41">
        <f t="shared" si="5"/>
        <v>12</v>
      </c>
      <c r="B41" s="15" t="str">
        <f t="shared" si="5"/>
        <v>Project 12</v>
      </c>
      <c r="C41" s="15"/>
      <c r="D41" s="15"/>
      <c r="E41" s="10"/>
      <c r="F41" s="1">
        <f t="shared" si="6"/>
        <v>1</v>
      </c>
      <c r="G41" s="1">
        <f t="shared" si="7"/>
        <v>5</v>
      </c>
      <c r="H41" s="1">
        <f t="shared" si="7"/>
        <v>5</v>
      </c>
      <c r="I41" s="1">
        <f t="shared" si="7"/>
        <v>5</v>
      </c>
      <c r="J41" s="1">
        <f t="shared" si="7"/>
        <v>5</v>
      </c>
      <c r="K41" s="1">
        <f t="shared" si="7"/>
        <v>1</v>
      </c>
      <c r="L41" s="1">
        <f t="shared" si="7"/>
        <v>1</v>
      </c>
      <c r="M41" s="69">
        <v>12</v>
      </c>
      <c r="N41" s="70">
        <f>SUM(F41:L41)</f>
        <v>23</v>
      </c>
      <c r="O41" s="71">
        <f t="shared" si="8"/>
        <v>51.724137931034484</v>
      </c>
      <c r="R41" s="21"/>
    </row>
    <row r="42" spans="1:18" ht="15.75" thickBot="1" x14ac:dyDescent="0.3">
      <c r="A42">
        <f t="shared" si="5"/>
        <v>13</v>
      </c>
      <c r="B42" s="15" t="str">
        <f t="shared" si="5"/>
        <v>Project 13</v>
      </c>
      <c r="C42" s="15"/>
      <c r="D42" s="15"/>
      <c r="E42" s="10"/>
      <c r="F42" s="1">
        <f t="shared" si="6"/>
        <v>1</v>
      </c>
      <c r="G42" s="1">
        <f t="shared" si="7"/>
        <v>1</v>
      </c>
      <c r="H42" s="1">
        <f t="shared" si="7"/>
        <v>1</v>
      </c>
      <c r="I42" s="1">
        <f t="shared" si="7"/>
        <v>1</v>
      </c>
      <c r="J42" s="1">
        <f t="shared" si="7"/>
        <v>1</v>
      </c>
      <c r="K42" s="1">
        <f t="shared" si="7"/>
        <v>1</v>
      </c>
      <c r="L42" s="1">
        <f t="shared" si="7"/>
        <v>1</v>
      </c>
      <c r="M42" s="72">
        <v>13</v>
      </c>
      <c r="N42" s="73">
        <f>SUM(F42:L42)</f>
        <v>7</v>
      </c>
      <c r="O42" s="74">
        <f t="shared" si="8"/>
        <v>83.268482490272376</v>
      </c>
    </row>
    <row r="44" spans="1:18" x14ac:dyDescent="0.25">
      <c r="N44" s="26" t="s">
        <v>73</v>
      </c>
    </row>
    <row r="51" spans="2:2" x14ac:dyDescent="0.25">
      <c r="B51" s="75" t="s">
        <v>74</v>
      </c>
    </row>
    <row r="52" spans="2:2" x14ac:dyDescent="0.25">
      <c r="B52" s="75" t="s">
        <v>75</v>
      </c>
    </row>
    <row r="53" spans="2:2" x14ac:dyDescent="0.25">
      <c r="B53" s="75"/>
    </row>
    <row r="54" spans="2:2" x14ac:dyDescent="0.25">
      <c r="B54" s="75" t="s">
        <v>76</v>
      </c>
    </row>
  </sheetData>
  <mergeCells count="1">
    <mergeCell ref="X20:AB29"/>
  </mergeCells>
  <conditionalFormatting sqref="M13:P13 N29:O29 E28:M29">
    <cfRule type="cellIs" dxfId="15" priority="10" operator="equal">
      <formula>"Amber"</formula>
    </cfRule>
    <cfRule type="cellIs" dxfId="14" priority="11" operator="equal">
      <formula>"Green"</formula>
    </cfRule>
    <cfRule type="cellIs" dxfId="13" priority="12" operator="equal">
      <formula>"Red"</formula>
    </cfRule>
  </conditionalFormatting>
  <conditionalFormatting sqref="E12:L13">
    <cfRule type="cellIs" dxfId="12" priority="13" operator="equal">
      <formula>"Amber"</formula>
    </cfRule>
    <cfRule type="cellIs" dxfId="11" priority="14" operator="equal">
      <formula>"Green"</formula>
    </cfRule>
    <cfRule type="cellIs" dxfId="10" priority="15" operator="equal">
      <formula>"Red"</formula>
    </cfRule>
  </conditionalFormatting>
  <conditionalFormatting sqref="N28">
    <cfRule type="cellIs" dxfId="9" priority="7" operator="equal">
      <formula>"Amber"</formula>
    </cfRule>
    <cfRule type="cellIs" dxfId="8" priority="8" operator="equal">
      <formula>"Green"</formula>
    </cfRule>
    <cfRule type="cellIs" dxfId="7" priority="9" operator="equal">
      <formula>"Red"</formula>
    </cfRule>
  </conditionalFormatting>
  <conditionalFormatting sqref="F14:L26">
    <cfRule type="cellIs" dxfId="6" priority="4" operator="equal">
      <formula>"red"</formula>
    </cfRule>
    <cfRule type="cellIs" dxfId="5" priority="5" operator="equal">
      <formula>"amber"</formula>
    </cfRule>
    <cfRule type="cellIs" dxfId="4" priority="6" operator="equal">
      <formula>"green"</formula>
    </cfRule>
  </conditionalFormatting>
  <conditionalFormatting sqref="E14:E26">
    <cfRule type="cellIs" dxfId="3" priority="1" operator="equal">
      <formula>"red"</formula>
    </cfRule>
    <cfRule type="cellIs" dxfId="2" priority="2" operator="equal">
      <formula>"amber"</formula>
    </cfRule>
    <cfRule type="cellIs" dxfId="1" priority="3" operator="equal">
      <formula>"green"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showGridLines="0" zoomScale="110" zoomScaleNormal="110" workbookViewId="0">
      <selection activeCell="H35" sqref="H35"/>
    </sheetView>
  </sheetViews>
  <sheetFormatPr defaultRowHeight="15" x14ac:dyDescent="0.25"/>
  <cols>
    <col min="1" max="1" width="4.5703125" customWidth="1"/>
    <col min="2" max="2" width="1.85546875" customWidth="1"/>
    <col min="10" max="11" width="9.140625" customWidth="1"/>
    <col min="12" max="12" width="3.7109375" customWidth="1"/>
    <col min="13" max="13" width="4.28515625" customWidth="1"/>
    <col min="14" max="14" width="29.28515625" customWidth="1"/>
    <col min="15" max="15" width="4.28515625" customWidth="1"/>
  </cols>
  <sheetData>
    <row r="1" spans="2:15" ht="15.75" thickBot="1" x14ac:dyDescent="0.3"/>
    <row r="2" spans="2:15" ht="11.25" customHeight="1" x14ac:dyDescent="0.25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11.25" customHeight="1" x14ac:dyDescent="0.2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2:15" ht="11.25" customHeight="1" x14ac:dyDescent="0.25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 ht="11.25" customHeight="1" x14ac:dyDescent="0.25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2:15" ht="11.2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1.25" customHeight="1" x14ac:dyDescent="0.2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2:15" ht="11.25" customHeight="1" x14ac:dyDescent="0.2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3">
        <f>'Data Sheet'!A30</f>
        <v>1</v>
      </c>
      <c r="N8" s="33" t="str">
        <f>'Data Sheet'!B30</f>
        <v>Project 1</v>
      </c>
      <c r="O8" s="32"/>
    </row>
    <row r="9" spans="2:15" ht="11.25" customHeigh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3">
        <f>'Data Sheet'!A31</f>
        <v>2</v>
      </c>
      <c r="N9" s="33" t="str">
        <f>'Data Sheet'!B31</f>
        <v>Project 2</v>
      </c>
      <c r="O9" s="32"/>
    </row>
    <row r="10" spans="2:15" ht="11.25" customHeight="1" x14ac:dyDescent="0.2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3">
        <f>'Data Sheet'!A32</f>
        <v>3</v>
      </c>
      <c r="N10" s="33" t="str">
        <f>'Data Sheet'!B32</f>
        <v>Project 3</v>
      </c>
      <c r="O10" s="32"/>
    </row>
    <row r="11" spans="2:15" ht="11.25" customHeight="1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3">
        <f>'Data Sheet'!A33</f>
        <v>4</v>
      </c>
      <c r="N11" s="33" t="str">
        <f>'Data Sheet'!B33</f>
        <v>Project 4</v>
      </c>
      <c r="O11" s="32"/>
    </row>
    <row r="12" spans="2:15" ht="11.25" customHeight="1" x14ac:dyDescent="0.2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>
        <f>'Data Sheet'!A34</f>
        <v>5</v>
      </c>
      <c r="N12" s="33" t="str">
        <f>'Data Sheet'!B34</f>
        <v>Project 5</v>
      </c>
      <c r="O12" s="32"/>
    </row>
    <row r="13" spans="2:15" ht="11.25" customHeight="1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3">
        <f>'Data Sheet'!A35</f>
        <v>6</v>
      </c>
      <c r="N13" s="33" t="str">
        <f>'Data Sheet'!B35</f>
        <v>Project 6</v>
      </c>
      <c r="O13" s="32"/>
    </row>
    <row r="14" spans="2:15" ht="11.25" customHeight="1" x14ac:dyDescent="0.2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3">
        <f>'Data Sheet'!A36</f>
        <v>7</v>
      </c>
      <c r="N14" s="33" t="str">
        <f>'Data Sheet'!B36</f>
        <v>Project 7</v>
      </c>
      <c r="O14" s="32"/>
    </row>
    <row r="15" spans="2:15" ht="11.25" customHeight="1" x14ac:dyDescent="0.2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3">
        <f>'Data Sheet'!A37</f>
        <v>8</v>
      </c>
      <c r="N15" s="33" t="str">
        <f>'Data Sheet'!B37</f>
        <v>Project 8</v>
      </c>
      <c r="O15" s="32"/>
    </row>
    <row r="16" spans="2:15" ht="11.25" customHeight="1" x14ac:dyDescent="0.2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3">
        <f>'Data Sheet'!A38</f>
        <v>9</v>
      </c>
      <c r="N16" s="33" t="str">
        <f>'Data Sheet'!B38</f>
        <v>Project 9</v>
      </c>
      <c r="O16" s="32"/>
    </row>
    <row r="17" spans="2:15" ht="11.25" customHeight="1" x14ac:dyDescent="0.2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3">
        <f>'Data Sheet'!A39</f>
        <v>10</v>
      </c>
      <c r="N17" s="33" t="str">
        <f>'Data Sheet'!B39</f>
        <v>Project 10</v>
      </c>
      <c r="O17" s="32"/>
    </row>
    <row r="18" spans="2:15" ht="11.25" customHeight="1" x14ac:dyDescent="0.2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3">
        <f>'Data Sheet'!A40</f>
        <v>11</v>
      </c>
      <c r="N18" s="33" t="str">
        <f>'Data Sheet'!B40</f>
        <v>Project 11</v>
      </c>
      <c r="O18" s="32"/>
    </row>
    <row r="19" spans="2:15" ht="11.25" customHeight="1" x14ac:dyDescent="0.2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3">
        <f>'Data Sheet'!A41</f>
        <v>12</v>
      </c>
      <c r="N19" s="33" t="str">
        <f>'Data Sheet'!B41</f>
        <v>Project 12</v>
      </c>
      <c r="O19" s="32"/>
    </row>
    <row r="20" spans="2:15" ht="11.25" customHeight="1" x14ac:dyDescent="0.25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>
        <f>'Data Sheet'!A42</f>
        <v>13</v>
      </c>
      <c r="N20" s="33" t="str">
        <f>'Data Sheet'!B42</f>
        <v>Project 13</v>
      </c>
      <c r="O20" s="32"/>
    </row>
    <row r="21" spans="2:15" ht="11.25" customHeigh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3">
        <f>'Data Sheet'!A43</f>
        <v>0</v>
      </c>
      <c r="N21" s="33">
        <f>'Data Sheet'!B43</f>
        <v>0</v>
      </c>
      <c r="O21" s="32"/>
    </row>
    <row r="22" spans="2:15" ht="11.25" customHeight="1" x14ac:dyDescent="0.2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3">
        <f>'Data Sheet'!A44</f>
        <v>0</v>
      </c>
      <c r="N22" s="33">
        <f>'Data Sheet'!B44</f>
        <v>0</v>
      </c>
      <c r="O22" s="32"/>
    </row>
    <row r="23" spans="2:15" ht="11.25" customHeight="1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3">
        <f>'Data Sheet'!A45</f>
        <v>0</v>
      </c>
      <c r="N23" s="33">
        <f>'Data Sheet'!B45</f>
        <v>0</v>
      </c>
      <c r="O23" s="32"/>
    </row>
    <row r="24" spans="2:15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x14ac:dyDescent="0.2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2:15" x14ac:dyDescent="0.2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2:15" ht="15.75" thickBot="1" x14ac:dyDescent="0.3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31" spans="2:15" x14ac:dyDescent="0.25">
      <c r="G31" t="s">
        <v>68</v>
      </c>
    </row>
    <row r="32" spans="2:15" x14ac:dyDescent="0.25">
      <c r="G32" t="s">
        <v>69</v>
      </c>
    </row>
    <row r="33" spans="7:7" x14ac:dyDescent="0.25">
      <c r="G33" t="s">
        <v>70</v>
      </c>
    </row>
  </sheetData>
  <conditionalFormatting sqref="M8:N2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Sheet</vt:lpstr>
      <vt:lpstr>Fever chart</vt:lpstr>
    </vt:vector>
  </TitlesOfParts>
  <Company>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de Zeeuw</dc:creator>
  <cp:lastModifiedBy>Marten</cp:lastModifiedBy>
  <cp:lastPrinted>2014-01-14T11:54:15Z</cp:lastPrinted>
  <dcterms:created xsi:type="dcterms:W3CDTF">2014-01-09T15:40:01Z</dcterms:created>
  <dcterms:modified xsi:type="dcterms:W3CDTF">2014-08-11T22:55:42Z</dcterms:modified>
</cp:coreProperties>
</file>